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150" activeTab="0"/>
  </bookViews>
  <sheets>
    <sheet name="Meldingsbedrag calculator" sheetId="1" r:id="rId1"/>
  </sheets>
  <definedNames>
    <definedName name="_xlfn.COUNTIFS" hidden="1">#NAME?</definedName>
    <definedName name="_xlnm.Print_Area" localSheetId="0">'Meldingsbedrag calculator'!$A$1:$M$48</definedName>
  </definedNames>
  <calcPr fullCalcOnLoad="1"/>
</workbook>
</file>

<file path=xl/sharedStrings.xml><?xml version="1.0" encoding="utf-8"?>
<sst xmlns="http://schemas.openxmlformats.org/spreadsheetml/2006/main" count="22" uniqueCount="22">
  <si>
    <t>Aantal</t>
  </si>
  <si>
    <t>Code</t>
  </si>
  <si>
    <t>Lichtstroom (lm) / st</t>
  </si>
  <si>
    <t>Maximaal in aanmerking</t>
  </si>
  <si>
    <t>Totale kosten per armatuur</t>
  </si>
  <si>
    <t>Armatuur</t>
  </si>
  <si>
    <t>Waarom deze calculator?</t>
  </si>
  <si>
    <t>Meer informatie</t>
  </si>
  <si>
    <t>Hoe werkt deze calculator?</t>
  </si>
  <si>
    <t xml:space="preserve">Deze calculator is uitsluitende bedoeld als hulpmiddel. Er kunnen geen rechten aan worden ontleend. </t>
  </si>
  <si>
    <t>Meldingscalculator</t>
  </si>
  <si>
    <t>Meldingsbedrag voor EIA</t>
  </si>
  <si>
    <t>Geinvesteerd bedrag</t>
  </si>
  <si>
    <r>
      <t xml:space="preserve">Voor LED armaturen gemeld onder code </t>
    </r>
    <r>
      <rPr>
        <b/>
        <sz val="11"/>
        <color indexed="56"/>
        <rFont val="Arial"/>
        <family val="2"/>
      </rPr>
      <t>210506</t>
    </r>
    <r>
      <rPr>
        <sz val="11"/>
        <rFont val="Arial"/>
        <family val="2"/>
      </rPr>
      <t xml:space="preserve"> geldt een maximum bedrag dat voor EIA in aanmerking komt, dit bedrag is vastgesteld op € 25 per 1.000 lumen uitgestraalde lichtstroom. Voor meer informat</t>
    </r>
    <r>
      <rPr>
        <sz val="11"/>
        <color indexed="8"/>
        <rFont val="Arial"/>
        <family val="2"/>
      </rPr>
      <t>ie klik op de blauwe knop hieronder.</t>
    </r>
  </si>
  <si>
    <t>LED aanvragen hebben te maken met een maximaal bedrag dat toegekend wordt per armatuur. Deze calculator is er om u hulp te bieden bij het bepalen van het bedrag dat ingediend kan worden voor een EIA aanvraag.</t>
  </si>
  <si>
    <r>
      <t>Geef bij</t>
    </r>
    <r>
      <rPr>
        <b/>
        <sz val="11"/>
        <color indexed="62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(1)</t>
    </r>
    <r>
      <rPr>
        <b/>
        <sz val="11"/>
        <color indexed="62"/>
        <rFont val="Arial"/>
        <family val="2"/>
      </rPr>
      <t xml:space="preserve"> </t>
    </r>
    <r>
      <rPr>
        <sz val="11"/>
        <rFont val="Arial"/>
        <family val="2"/>
      </rPr>
      <t xml:space="preserve">aan per armatuursoort om hoeveel armaturen het gaat. Vermeld de bijbehorende lichtstroom per armatuursoort onder de kolom Lichtstroom </t>
    </r>
    <r>
      <rPr>
        <b/>
        <sz val="11"/>
        <color indexed="56"/>
        <rFont val="Arial"/>
        <family val="2"/>
      </rPr>
      <t>(2)</t>
    </r>
    <r>
      <rPr>
        <sz val="11"/>
        <rFont val="Arial"/>
        <family val="2"/>
      </rPr>
      <t xml:space="preserve">. Onder de kolom Totale kosten per armatuur </t>
    </r>
    <r>
      <rPr>
        <b/>
        <sz val="11"/>
        <color indexed="56"/>
        <rFont val="Arial"/>
        <family val="2"/>
      </rPr>
      <t>(3)</t>
    </r>
    <r>
      <rPr>
        <sz val="11"/>
        <rFont val="Arial"/>
        <family val="2"/>
      </rPr>
      <t xml:space="preserve"> vermeldt u het totale bedrag dat is betaald per armatuur, bestaande uit kostprijs plus eventuele aanvullende kosten zoals huur steiger en montage en eventuele voortbrengingskosten. 
Bij</t>
    </r>
    <r>
      <rPr>
        <b/>
        <sz val="11"/>
        <color indexed="56"/>
        <rFont val="Arial"/>
        <family val="2"/>
      </rPr>
      <t xml:space="preserve"> (4) </t>
    </r>
    <r>
      <rPr>
        <sz val="11"/>
        <rFont val="Arial"/>
        <family val="2"/>
      </rPr>
      <t xml:space="preserve">ziet u vervolgens het totaal aantal lumen dat u kunt invullen in het e-loket, met daarnaast </t>
    </r>
    <r>
      <rPr>
        <b/>
        <sz val="11"/>
        <color indexed="56"/>
        <rFont val="Arial"/>
        <family val="2"/>
      </rPr>
      <t>(5)</t>
    </r>
    <r>
      <rPr>
        <sz val="11"/>
        <rFont val="Arial"/>
        <family val="2"/>
      </rPr>
      <t xml:space="preserve"> het totale bedrag dat u kunt indienen voor EIA.</t>
    </r>
  </si>
  <si>
    <t>Meldingsgetal lichstroom (lm)</t>
  </si>
  <si>
    <t>Totaal te melden lumen</t>
  </si>
  <si>
    <t>Totaal te melden kosten</t>
  </si>
  <si>
    <t>Meldingsbedrag calculator LED aanvragen EIA</t>
  </si>
  <si>
    <t>Versie 1.2 dd 04-04-2019</t>
  </si>
  <si>
    <t xml:space="preserve">EIA Energielijst Code 210506 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</si>
</sst>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[$-413]dddd\ d\ mmmm\ yyyy"/>
    <numFmt numFmtId="166" formatCode="dd/mm/yy;@"/>
    <numFmt numFmtId="167" formatCode="0.0%"/>
    <numFmt numFmtId="168" formatCode="d/mm/yy;@"/>
    <numFmt numFmtId="169" formatCode="_ &quot;€&quot;\ * #,##0.0_ ;_ &quot;€&quot;\ * \-#,##0.0_ ;_ &quot;€&quot;\ * &quot;-&quot;?_ ;_ @_ "/>
    <numFmt numFmtId="170" formatCode="#,##0_ ;\-#,##0\ "/>
    <numFmt numFmtId="171" formatCode="0.0"/>
    <numFmt numFmtId="172" formatCode="&quot;€&quot;\ #,##0.00_-"/>
    <numFmt numFmtId="173" formatCode="_-* #,##0.00_-;_-* #,##0.00\-;_-* &quot;-&quot;??_-;_-@_-"/>
    <numFmt numFmtId="174" formatCode="[$-413]d/mmm/yy;@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8"/>
      <color indexed="23"/>
      <name val="Arial"/>
      <family val="2"/>
    </font>
    <font>
      <b/>
      <sz val="18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sz val="11"/>
      <color indexed="56"/>
      <name val="Arial"/>
      <family val="2"/>
    </font>
    <font>
      <sz val="10"/>
      <color indexed="2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sz val="16"/>
      <color indexed="18"/>
      <name val="Arial"/>
      <family val="2"/>
    </font>
    <font>
      <b/>
      <sz val="18"/>
      <color indexed="56"/>
      <name val="Arial"/>
      <family val="2"/>
    </font>
    <font>
      <sz val="16"/>
      <color indexed="56"/>
      <name val="Arial"/>
      <family val="2"/>
    </font>
    <font>
      <sz val="9"/>
      <color indexed="8"/>
      <name val="Arial"/>
      <family val="2"/>
    </font>
    <font>
      <b/>
      <sz val="11"/>
      <color indexed="18"/>
      <name val="Arial"/>
      <family val="2"/>
    </font>
    <font>
      <sz val="12"/>
      <color indexed="8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56"/>
      <name val="Arial"/>
      <family val="2"/>
    </font>
    <font>
      <sz val="18"/>
      <color indexed="18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8"/>
      <color theme="1" tint="0.49998000264167786"/>
      <name val="Arial"/>
      <family val="2"/>
    </font>
    <font>
      <b/>
      <sz val="18"/>
      <color theme="1"/>
      <name val="Arial"/>
      <family val="2"/>
    </font>
    <font>
      <sz val="10"/>
      <color theme="1" tint="0.24998000264167786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0"/>
      <color theme="1" tint="0.49998000264167786"/>
      <name val="Arial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4" tint="-0.4999699890613556"/>
      <name val="Arial"/>
      <family val="2"/>
    </font>
    <font>
      <b/>
      <sz val="18"/>
      <color theme="3"/>
      <name val="Arial"/>
      <family val="2"/>
    </font>
    <font>
      <sz val="16"/>
      <color theme="3"/>
      <name val="Arial"/>
      <family val="2"/>
    </font>
    <font>
      <sz val="9"/>
      <color theme="1"/>
      <name val="Arial"/>
      <family val="2"/>
    </font>
    <font>
      <b/>
      <sz val="11"/>
      <color theme="4" tint="-0.4999699890613556"/>
      <name val="Arial"/>
      <family val="2"/>
    </font>
    <font>
      <sz val="12"/>
      <color theme="1"/>
      <name val="Arial"/>
      <family val="2"/>
    </font>
    <font>
      <sz val="9"/>
      <color theme="1" tint="0.24998000264167786"/>
      <name val="Arial"/>
      <family val="2"/>
    </font>
    <font>
      <b/>
      <sz val="11"/>
      <color theme="3"/>
      <name val="Arial"/>
      <family val="2"/>
    </font>
    <font>
      <sz val="8"/>
      <color theme="1" tint="0.34999001026153564"/>
      <name val="Arial"/>
      <family val="2"/>
    </font>
    <font>
      <sz val="18"/>
      <color theme="3" tint="-0.4999699890613556"/>
      <name val="Arial"/>
      <family val="2"/>
    </font>
    <font>
      <sz val="18"/>
      <color theme="4" tint="-0.4999699890613556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4" tint="-0.4999699890613556"/>
      <name val="Arial"/>
      <family val="2"/>
    </font>
    <font>
      <u val="single"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3" tint="-0.4999699890613556"/>
      </left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65" fillId="33" borderId="0" xfId="0" applyFont="1" applyFill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left" vertical="center"/>
      <protection hidden="1"/>
    </xf>
    <xf numFmtId="0" fontId="69" fillId="33" borderId="0" xfId="0" applyFont="1" applyFill="1" applyAlignment="1" applyProtection="1">
      <alignment horizontal="left" vertical="center"/>
      <protection hidden="1"/>
    </xf>
    <xf numFmtId="0" fontId="70" fillId="33" borderId="0" xfId="0" applyFont="1" applyFill="1" applyAlignment="1" applyProtection="1">
      <alignment horizontal="right" vertical="center"/>
      <protection hidden="1"/>
    </xf>
    <xf numFmtId="44" fontId="71" fillId="33" borderId="0" xfId="0" applyNumberFormat="1" applyFont="1" applyFill="1" applyBorder="1" applyAlignment="1" applyProtection="1">
      <alignment horizontal="left" vertical="center"/>
      <protection hidden="1"/>
    </xf>
    <xf numFmtId="0" fontId="72" fillId="33" borderId="0" xfId="0" applyFont="1" applyFill="1" applyAlignment="1" applyProtection="1">
      <alignment horizontal="left" vertical="center"/>
      <protection hidden="1"/>
    </xf>
    <xf numFmtId="44" fontId="73" fillId="34" borderId="10" xfId="0" applyNumberFormat="1" applyFont="1" applyFill="1" applyBorder="1" applyAlignment="1" applyProtection="1">
      <alignment horizontal="left" vertical="center"/>
      <protection hidden="1"/>
    </xf>
    <xf numFmtId="170" fontId="73" fillId="34" borderId="10" xfId="0" applyNumberFormat="1" applyFont="1" applyFill="1" applyBorder="1" applyAlignment="1" applyProtection="1">
      <alignment horizontal="left" vertical="center"/>
      <protection hidden="1"/>
    </xf>
    <xf numFmtId="0" fontId="72" fillId="34" borderId="11" xfId="0" applyNumberFormat="1" applyFont="1" applyFill="1" applyBorder="1" applyAlignment="1" applyProtection="1">
      <alignment horizontal="left" vertical="center"/>
      <protection hidden="1"/>
    </xf>
    <xf numFmtId="0" fontId="74" fillId="33" borderId="0" xfId="0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 horizontal="left"/>
      <protection hidden="1"/>
    </xf>
    <xf numFmtId="0" fontId="75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 horizontal="left"/>
      <protection hidden="1"/>
    </xf>
    <xf numFmtId="0" fontId="77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center" wrapText="1"/>
      <protection hidden="1"/>
    </xf>
    <xf numFmtId="0" fontId="78" fillId="33" borderId="0" xfId="0" applyFont="1" applyFill="1" applyAlignment="1" applyProtection="1">
      <alignment horizontal="left" vertical="center"/>
      <protection hidden="1"/>
    </xf>
    <xf numFmtId="0" fontId="79" fillId="33" borderId="0" xfId="0" applyFont="1" applyFill="1" applyAlignment="1" applyProtection="1">
      <alignment/>
      <protection hidden="1"/>
    </xf>
    <xf numFmtId="0" fontId="78" fillId="33" borderId="0" xfId="0" applyFont="1" applyFill="1" applyAlignment="1" applyProtection="1">
      <alignment horizontal="left"/>
      <protection hidden="1"/>
    </xf>
    <xf numFmtId="0" fontId="80" fillId="33" borderId="0" xfId="0" applyFont="1" applyFill="1" applyBorder="1" applyAlignment="1" applyProtection="1">
      <alignment wrapText="1"/>
      <protection hidden="1"/>
    </xf>
    <xf numFmtId="0" fontId="75" fillId="33" borderId="0" xfId="0" applyFont="1" applyFill="1" applyAlignment="1" applyProtection="1">
      <alignment wrapText="1"/>
      <protection hidden="1"/>
    </xf>
    <xf numFmtId="0" fontId="79" fillId="33" borderId="0" xfId="0" applyFont="1" applyFill="1" applyAlignment="1" applyProtection="1">
      <alignment wrapText="1"/>
      <protection hidden="1"/>
    </xf>
    <xf numFmtId="0" fontId="73" fillId="33" borderId="0" xfId="0" applyFont="1" applyFill="1" applyBorder="1" applyAlignment="1" applyProtection="1">
      <alignment wrapText="1"/>
      <protection hidden="1"/>
    </xf>
    <xf numFmtId="0" fontId="81" fillId="33" borderId="0" xfId="0" applyFont="1" applyFill="1" applyAlignment="1" applyProtection="1">
      <alignment wrapText="1"/>
      <protection hidden="1"/>
    </xf>
    <xf numFmtId="0" fontId="68" fillId="33" borderId="0" xfId="0" applyFont="1" applyFill="1" applyAlignment="1" applyProtection="1">
      <alignment horizontal="left" vertical="center" wrapText="1"/>
      <protection hidden="1"/>
    </xf>
    <xf numFmtId="0" fontId="82" fillId="33" borderId="0" xfId="0" applyFont="1" applyFill="1" applyAlignment="1" applyProtection="1">
      <alignment horizontal="left" vertical="center"/>
      <protection hidden="1"/>
    </xf>
    <xf numFmtId="0" fontId="83" fillId="33" borderId="0" xfId="0" applyFont="1" applyFill="1" applyAlignment="1" applyProtection="1">
      <alignment horizontal="right" vertical="center"/>
      <protection hidden="1"/>
    </xf>
    <xf numFmtId="0" fontId="84" fillId="33" borderId="0" xfId="0" applyFont="1" applyFill="1" applyAlignment="1" applyProtection="1">
      <alignment horizontal="left" vertical="center"/>
      <protection hidden="1"/>
    </xf>
    <xf numFmtId="0" fontId="68" fillId="35" borderId="12" xfId="0" applyFont="1" applyFill="1" applyBorder="1" applyAlignment="1" applyProtection="1">
      <alignment horizontal="left" vertical="center"/>
      <protection locked="0"/>
    </xf>
    <xf numFmtId="3" fontId="68" fillId="35" borderId="12" xfId="0" applyNumberFormat="1" applyFont="1" applyFill="1" applyBorder="1" applyAlignment="1" applyProtection="1">
      <alignment horizontal="left" vertical="center"/>
      <protection locked="0"/>
    </xf>
    <xf numFmtId="44" fontId="68" fillId="35" borderId="12" xfId="0" applyNumberFormat="1" applyFont="1" applyFill="1" applyBorder="1" applyAlignment="1" applyProtection="1">
      <alignment horizontal="left" vertical="center"/>
      <protection locked="0"/>
    </xf>
    <xf numFmtId="44" fontId="72" fillId="34" borderId="11" xfId="0" applyNumberFormat="1" applyFont="1" applyFill="1" applyBorder="1" applyAlignment="1" applyProtection="1">
      <alignment horizontal="left" vertical="center"/>
      <protection hidden="1"/>
    </xf>
    <xf numFmtId="0" fontId="68" fillId="33" borderId="0" xfId="0" applyFont="1" applyFill="1" applyBorder="1" applyAlignment="1" applyProtection="1">
      <alignment horizontal="left" vertical="center" wrapText="1"/>
      <protection hidden="1"/>
    </xf>
    <xf numFmtId="0" fontId="85" fillId="33" borderId="0" xfId="0" applyFont="1" applyFill="1" applyAlignment="1" applyProtection="1">
      <alignment horizontal="center" vertical="center"/>
      <protection hidden="1"/>
    </xf>
    <xf numFmtId="0" fontId="86" fillId="33" borderId="0" xfId="0" applyFont="1" applyFill="1" applyAlignment="1" applyProtection="1">
      <alignment horizontal="center" vertical="center"/>
      <protection hidden="1"/>
    </xf>
    <xf numFmtId="0" fontId="87" fillId="33" borderId="0" xfId="0" applyFont="1" applyFill="1" applyAlignment="1" applyProtection="1">
      <alignment horizontal="center" vertical="center"/>
      <protection hidden="1"/>
    </xf>
    <xf numFmtId="170" fontId="88" fillId="34" borderId="13" xfId="0" applyNumberFormat="1" applyFont="1" applyFill="1" applyBorder="1" applyAlignment="1" applyProtection="1">
      <alignment horizontal="left" vertical="center"/>
      <protection hidden="1"/>
    </xf>
    <xf numFmtId="44" fontId="88" fillId="34" borderId="13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81" fillId="33" borderId="0" xfId="0" applyFont="1" applyFill="1" applyAlignment="1" applyProtection="1">
      <alignment horizontal="center" vertical="center"/>
      <protection hidden="1"/>
    </xf>
    <xf numFmtId="0" fontId="89" fillId="36" borderId="0" xfId="44" applyFont="1" applyFill="1" applyAlignment="1" applyProtection="1">
      <alignment horizontal="center" vertical="center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0</xdr:row>
      <xdr:rowOff>0</xdr:rowOff>
    </xdr:from>
    <xdr:to>
      <xdr:col>8</xdr:col>
      <xdr:colOff>171450</xdr:colOff>
      <xdr:row>4</xdr:row>
      <xdr:rowOff>123825</xdr:rowOff>
    </xdr:to>
    <xdr:pic>
      <xdr:nvPicPr>
        <xdr:cNvPr id="1" name="irc_mi" descr="Afbeeldingsresultaat voor rv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0"/>
          <a:ext cx="2762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21</xdr:row>
      <xdr:rowOff>390525</xdr:rowOff>
    </xdr:from>
    <xdr:to>
      <xdr:col>3</xdr:col>
      <xdr:colOff>704850</xdr:colOff>
      <xdr:row>23</xdr:row>
      <xdr:rowOff>57150</xdr:rowOff>
    </xdr:to>
    <xdr:sp>
      <xdr:nvSpPr>
        <xdr:cNvPr id="2" name="Ovaal 1"/>
        <xdr:cNvSpPr>
          <a:spLocks/>
        </xdr:cNvSpPr>
      </xdr:nvSpPr>
      <xdr:spPr>
        <a:xfrm>
          <a:off x="2447925" y="5429250"/>
          <a:ext cx="247650" cy="247650"/>
        </a:xfrm>
        <a:prstGeom prst="ellipse">
          <a:avLst/>
        </a:prstGeom>
        <a:solidFill>
          <a:srgbClr val="254061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914400</xdr:colOff>
      <xdr:row>21</xdr:row>
      <xdr:rowOff>409575</xdr:rowOff>
    </xdr:from>
    <xdr:to>
      <xdr:col>4</xdr:col>
      <xdr:colOff>1162050</xdr:colOff>
      <xdr:row>23</xdr:row>
      <xdr:rowOff>76200</xdr:rowOff>
    </xdr:to>
    <xdr:sp>
      <xdr:nvSpPr>
        <xdr:cNvPr id="3" name="Ovaal 3"/>
        <xdr:cNvSpPr>
          <a:spLocks/>
        </xdr:cNvSpPr>
      </xdr:nvSpPr>
      <xdr:spPr>
        <a:xfrm>
          <a:off x="3629025" y="5448300"/>
          <a:ext cx="247650" cy="247650"/>
        </a:xfrm>
        <a:prstGeom prst="ellipse">
          <a:avLst/>
        </a:prstGeom>
        <a:solidFill>
          <a:srgbClr val="254061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5</xdr:col>
      <xdr:colOff>904875</xdr:colOff>
      <xdr:row>21</xdr:row>
      <xdr:rowOff>390525</xdr:rowOff>
    </xdr:from>
    <xdr:to>
      <xdr:col>5</xdr:col>
      <xdr:colOff>1162050</xdr:colOff>
      <xdr:row>23</xdr:row>
      <xdr:rowOff>57150</xdr:rowOff>
    </xdr:to>
    <xdr:sp>
      <xdr:nvSpPr>
        <xdr:cNvPr id="4" name="Ovaal 4"/>
        <xdr:cNvSpPr>
          <a:spLocks/>
        </xdr:cNvSpPr>
      </xdr:nvSpPr>
      <xdr:spPr>
        <a:xfrm>
          <a:off x="4800600" y="5429250"/>
          <a:ext cx="257175" cy="247650"/>
        </a:xfrm>
        <a:prstGeom prst="ellipse">
          <a:avLst/>
        </a:prstGeom>
        <a:solidFill>
          <a:srgbClr val="254061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10</xdr:col>
      <xdr:colOff>914400</xdr:colOff>
      <xdr:row>43</xdr:row>
      <xdr:rowOff>19050</xdr:rowOff>
    </xdr:from>
    <xdr:to>
      <xdr:col>10</xdr:col>
      <xdr:colOff>1162050</xdr:colOff>
      <xdr:row>43</xdr:row>
      <xdr:rowOff>266700</xdr:rowOff>
    </xdr:to>
    <xdr:sp>
      <xdr:nvSpPr>
        <xdr:cNvPr id="5" name="Ovaal 5"/>
        <xdr:cNvSpPr>
          <a:spLocks/>
        </xdr:cNvSpPr>
      </xdr:nvSpPr>
      <xdr:spPr>
        <a:xfrm>
          <a:off x="8705850" y="9296400"/>
          <a:ext cx="247650" cy="247650"/>
        </a:xfrm>
        <a:prstGeom prst="ellipse">
          <a:avLst/>
        </a:prstGeom>
        <a:solidFill>
          <a:srgbClr val="254061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12</xdr:col>
      <xdr:colOff>914400</xdr:colOff>
      <xdr:row>43</xdr:row>
      <xdr:rowOff>9525</xdr:rowOff>
    </xdr:from>
    <xdr:to>
      <xdr:col>12</xdr:col>
      <xdr:colOff>1171575</xdr:colOff>
      <xdr:row>43</xdr:row>
      <xdr:rowOff>257175</xdr:rowOff>
    </xdr:to>
    <xdr:sp>
      <xdr:nvSpPr>
        <xdr:cNvPr id="6" name="Ovaal 6"/>
        <xdr:cNvSpPr>
          <a:spLocks/>
        </xdr:cNvSpPr>
      </xdr:nvSpPr>
      <xdr:spPr>
        <a:xfrm>
          <a:off x="10067925" y="9286875"/>
          <a:ext cx="257175" cy="247650"/>
        </a:xfrm>
        <a:prstGeom prst="ellipse">
          <a:avLst/>
        </a:prstGeom>
        <a:solidFill>
          <a:srgbClr val="254061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vo.nl/subsidies-regelingen/energie-investeringsaftrek-eia/voorwaarden/de-energielijst/led-verlichting-2017" TargetMode="External" /><Relationship Id="rId2" Type="http://schemas.openxmlformats.org/officeDocument/2006/relationships/hyperlink" Target="https://www.rvo.nl/subsidies-regelingen/energie-investeringsaftrek-eia/energielijst/specifieke-codes/led-verlichting-201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7"/>
  <sheetViews>
    <sheetView showGridLines="0" tabSelected="1" zoomScale="90" zoomScaleNormal="90" zoomScalePageLayoutView="50" workbookViewId="0" topLeftCell="A1">
      <selection activeCell="K16" sqref="K16"/>
    </sheetView>
  </sheetViews>
  <sheetFormatPr defaultColWidth="9.140625" defaultRowHeight="15"/>
  <cols>
    <col min="1" max="1" width="3.00390625" style="14" customWidth="1"/>
    <col min="2" max="2" width="11.57421875" style="14" customWidth="1"/>
    <col min="3" max="3" width="15.28125" style="13" customWidth="1"/>
    <col min="4" max="4" width="10.8515625" style="14" customWidth="1"/>
    <col min="5" max="6" width="17.7109375" style="14" customWidth="1"/>
    <col min="7" max="7" width="2.7109375" style="14" customWidth="1"/>
    <col min="8" max="9" width="17.7109375" style="14" customWidth="1"/>
    <col min="10" max="10" width="2.57421875" style="14" customWidth="1"/>
    <col min="11" max="11" width="17.7109375" style="14" customWidth="1"/>
    <col min="12" max="12" width="2.7109375" style="14" customWidth="1"/>
    <col min="13" max="13" width="17.7109375" style="14" customWidth="1"/>
    <col min="14" max="14" width="2.7109375" style="14" customWidth="1"/>
    <col min="15" max="16" width="10.57421875" style="14" hidden="1" customWidth="1"/>
    <col min="17" max="18" width="10.57421875" style="14" customWidth="1"/>
    <col min="19" max="20" width="5.28125" style="14" customWidth="1"/>
    <col min="21" max="22" width="5.8515625" style="14" customWidth="1"/>
    <col min="23" max="23" width="11.28125" style="14" customWidth="1"/>
    <col min="24" max="24" width="5.28125" style="14" customWidth="1"/>
    <col min="25" max="28" width="5.57421875" style="14" customWidth="1"/>
    <col min="29" max="35" width="5.421875" style="14" customWidth="1"/>
    <col min="36" max="39" width="9.140625" style="14" customWidth="1"/>
    <col min="40" max="16384" width="9.140625" style="14" customWidth="1"/>
  </cols>
  <sheetData>
    <row r="1" ht="15.75">
      <c r="B1" s="12"/>
    </row>
    <row r="2" ht="15.75">
      <c r="B2" s="12"/>
    </row>
    <row r="3" ht="15.75">
      <c r="B3" s="12"/>
    </row>
    <row r="4" ht="26.25" customHeight="1">
      <c r="B4" s="12"/>
    </row>
    <row r="5" spans="2:13" ht="23.25">
      <c r="B5" s="41" t="s">
        <v>19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5">
      <c r="B6" s="42" t="s">
        <v>21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8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21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5.75" customHeight="1">
      <c r="B9" s="15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6" customHeight="1">
      <c r="B10" s="1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31.5" customHeight="1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2:13" ht="6" customHeight="1">
      <c r="B12" s="1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31.5" customHeight="1">
      <c r="B13" s="40" t="s">
        <v>13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2:13" ht="6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ht="19.5" customHeight="1">
      <c r="B15" s="43" t="s">
        <v>7</v>
      </c>
      <c r="C15" s="43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9.75" customHeight="1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.75" customHeight="1">
      <c r="B17" s="15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6" customHeight="1">
      <c r="B18" s="1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75.75" customHeight="1">
      <c r="B19" s="40" t="s">
        <v>15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2:19" ht="9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O20" s="19"/>
      <c r="P20" s="19"/>
      <c r="Q20" s="19"/>
      <c r="R20" s="19"/>
      <c r="S20" s="19"/>
    </row>
    <row r="21" spans="2:19" ht="22.5" customHeight="1">
      <c r="B21" s="15" t="s">
        <v>10</v>
      </c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O21" s="19"/>
      <c r="P21" s="19"/>
      <c r="Q21" s="19"/>
      <c r="R21" s="19"/>
      <c r="S21" s="19"/>
    </row>
    <row r="22" spans="2:19" s="22" customFormat="1" ht="36" customHeight="1">
      <c r="B22" s="21" t="s">
        <v>5</v>
      </c>
      <c r="C22" s="21" t="s">
        <v>1</v>
      </c>
      <c r="D22" s="21" t="s">
        <v>0</v>
      </c>
      <c r="E22" s="21" t="s">
        <v>2</v>
      </c>
      <c r="F22" s="21" t="s">
        <v>4</v>
      </c>
      <c r="H22" s="21" t="s">
        <v>12</v>
      </c>
      <c r="I22" s="21" t="s">
        <v>3</v>
      </c>
      <c r="J22" s="21"/>
      <c r="K22" s="21" t="s">
        <v>16</v>
      </c>
      <c r="L22" s="21"/>
      <c r="M22" s="21" t="s">
        <v>11</v>
      </c>
      <c r="O22" s="14"/>
      <c r="P22" s="14"/>
      <c r="Q22" s="23"/>
      <c r="R22" s="23"/>
      <c r="S22" s="23"/>
    </row>
    <row r="23" spans="2:22" s="25" customFormat="1" ht="9.75" customHeight="1">
      <c r="B23" s="24"/>
      <c r="C23" s="24"/>
      <c r="D23" s="24"/>
      <c r="E23" s="24"/>
      <c r="F23" s="24"/>
      <c r="H23" s="24"/>
      <c r="I23" s="24"/>
      <c r="J23" s="21"/>
      <c r="K23" s="24"/>
      <c r="L23" s="24"/>
      <c r="M23" s="24"/>
      <c r="O23" s="19"/>
      <c r="P23" s="19"/>
      <c r="Q23" s="23"/>
      <c r="R23" s="23"/>
      <c r="S23" s="23"/>
      <c r="T23" s="22"/>
      <c r="U23" s="22"/>
      <c r="V23" s="22"/>
    </row>
    <row r="24" spans="2:22" s="4" customFormat="1" ht="26.25" customHeight="1">
      <c r="B24" s="11">
        <v>1</v>
      </c>
      <c r="C24" s="11">
        <v>210506</v>
      </c>
      <c r="D24" s="30"/>
      <c r="E24" s="31"/>
      <c r="F24" s="32"/>
      <c r="G24" s="26"/>
      <c r="H24" s="33" t="str">
        <f>IF(F24=0," ",F24*D24)</f>
        <v> </v>
      </c>
      <c r="I24" s="33" t="str">
        <f>IF(E24=0," ",((E24*D24)/1000)*25)</f>
        <v> </v>
      </c>
      <c r="J24" s="21"/>
      <c r="K24" s="38" t="str">
        <f>IF(E24=0," ",P24)</f>
        <v> </v>
      </c>
      <c r="L24" s="34"/>
      <c r="M24" s="39" t="str">
        <f>IF(O24=0," ",O24)</f>
        <v> </v>
      </c>
      <c r="O24" s="19" t="str">
        <f>IF(H24&gt;=I24,I24,H24)</f>
        <v> </v>
      </c>
      <c r="P24" s="19">
        <f>IF(O24=" ",0,(O24*1000)/25)</f>
        <v>0</v>
      </c>
      <c r="Q24" s="23"/>
      <c r="R24" s="23"/>
      <c r="S24" s="23"/>
      <c r="T24" s="22"/>
      <c r="U24" s="22"/>
      <c r="V24" s="22"/>
    </row>
    <row r="25" spans="2:22" ht="1.5" customHeight="1">
      <c r="B25" s="2"/>
      <c r="C25" s="1"/>
      <c r="D25" s="1"/>
      <c r="E25" s="1"/>
      <c r="F25" s="1"/>
      <c r="G25" s="25"/>
      <c r="H25" s="2"/>
      <c r="I25" s="2"/>
      <c r="J25" s="21"/>
      <c r="K25" s="37"/>
      <c r="L25" s="1"/>
      <c r="M25" s="35"/>
      <c r="O25" s="19"/>
      <c r="P25" s="19"/>
      <c r="Q25" s="23"/>
      <c r="R25" s="23"/>
      <c r="S25" s="23"/>
      <c r="T25" s="22"/>
      <c r="U25" s="22"/>
      <c r="V25" s="22"/>
    </row>
    <row r="26" spans="2:22" s="4" customFormat="1" ht="26.25" customHeight="1">
      <c r="B26" s="11">
        <v>2</v>
      </c>
      <c r="C26" s="11">
        <v>210506</v>
      </c>
      <c r="D26" s="30"/>
      <c r="E26" s="31"/>
      <c r="F26" s="32"/>
      <c r="G26" s="26"/>
      <c r="H26" s="33" t="str">
        <f>IF(F26=0," ",F26*D26)</f>
        <v> </v>
      </c>
      <c r="I26" s="33" t="str">
        <f>IF(E26=0," ",((E26*D26)/1000)*25)</f>
        <v> </v>
      </c>
      <c r="J26" s="21"/>
      <c r="K26" s="38" t="str">
        <f>IF(E26=0," ",P26)</f>
        <v> </v>
      </c>
      <c r="L26" s="34"/>
      <c r="M26" s="39" t="str">
        <f>IF(O26=0," ",O26)</f>
        <v> </v>
      </c>
      <c r="O26" s="19" t="str">
        <f>IF(H26&gt;=I26,I26,H26)</f>
        <v> </v>
      </c>
      <c r="P26" s="19">
        <f>IF(O26=" ",0,(O26*1000)/25)</f>
        <v>0</v>
      </c>
      <c r="Q26" s="23"/>
      <c r="R26" s="23"/>
      <c r="S26" s="23"/>
      <c r="T26" s="22"/>
      <c r="U26" s="22"/>
      <c r="V26" s="22"/>
    </row>
    <row r="27" spans="2:22" ht="1.5" customHeight="1">
      <c r="B27" s="2"/>
      <c r="C27" s="1"/>
      <c r="D27" s="1"/>
      <c r="E27" s="1"/>
      <c r="F27" s="1"/>
      <c r="G27" s="25"/>
      <c r="H27" s="2"/>
      <c r="I27" s="2"/>
      <c r="J27" s="2"/>
      <c r="K27" s="37"/>
      <c r="L27" s="1"/>
      <c r="M27" s="36"/>
      <c r="O27" s="23"/>
      <c r="P27" s="19"/>
      <c r="Q27" s="23"/>
      <c r="R27" s="23"/>
      <c r="S27" s="23"/>
      <c r="T27" s="22"/>
      <c r="U27" s="22"/>
      <c r="V27" s="22"/>
    </row>
    <row r="28" spans="2:22" s="4" customFormat="1" ht="26.25" customHeight="1">
      <c r="B28" s="11">
        <v>3</v>
      </c>
      <c r="C28" s="11">
        <v>210506</v>
      </c>
      <c r="D28" s="30"/>
      <c r="E28" s="31"/>
      <c r="F28" s="32"/>
      <c r="G28" s="26"/>
      <c r="H28" s="33" t="str">
        <f>IF(F28=0," ",F28*D28)</f>
        <v> </v>
      </c>
      <c r="I28" s="33" t="str">
        <f>IF(E28=0," ",((E28*D28)/1000)*25)</f>
        <v> </v>
      </c>
      <c r="J28" s="7"/>
      <c r="K28" s="38" t="str">
        <f>IF(E28=0," ",P28)</f>
        <v> </v>
      </c>
      <c r="L28" s="34"/>
      <c r="M28" s="39" t="str">
        <f>IF(O28=0," ",O28)</f>
        <v> </v>
      </c>
      <c r="O28" s="19" t="str">
        <f>IF(H28&gt;=I28,I28,H28)</f>
        <v> </v>
      </c>
      <c r="P28" s="19">
        <f>IF(O28=" ",0,(O28*1000)/25)</f>
        <v>0</v>
      </c>
      <c r="Q28" s="23"/>
      <c r="R28" s="23"/>
      <c r="S28" s="23"/>
      <c r="T28" s="22"/>
      <c r="U28" s="22"/>
      <c r="V28" s="22"/>
    </row>
    <row r="29" spans="2:22" ht="1.5" customHeight="1">
      <c r="B29" s="2"/>
      <c r="C29" s="1"/>
      <c r="D29" s="1"/>
      <c r="E29" s="1"/>
      <c r="F29" s="1"/>
      <c r="G29" s="3"/>
      <c r="H29" s="2"/>
      <c r="I29" s="2"/>
      <c r="J29" s="2"/>
      <c r="K29" s="37"/>
      <c r="L29" s="1"/>
      <c r="M29" s="36"/>
      <c r="O29" s="23"/>
      <c r="P29" s="19"/>
      <c r="Q29" s="23"/>
      <c r="R29" s="23"/>
      <c r="S29" s="23"/>
      <c r="T29" s="22"/>
      <c r="U29" s="22"/>
      <c r="V29" s="22"/>
    </row>
    <row r="30" spans="2:22" s="4" customFormat="1" ht="26.25" customHeight="1">
      <c r="B30" s="11">
        <v>4</v>
      </c>
      <c r="C30" s="11">
        <v>210506</v>
      </c>
      <c r="D30" s="30"/>
      <c r="E30" s="31"/>
      <c r="F30" s="32"/>
      <c r="G30" s="26"/>
      <c r="H30" s="33" t="str">
        <f>IF(F30=0," ",F30*D30)</f>
        <v> </v>
      </c>
      <c r="I30" s="33" t="str">
        <f>IF(E30=0," ",((E30*D30)/1000)*25)</f>
        <v> </v>
      </c>
      <c r="J30" s="7"/>
      <c r="K30" s="38" t="str">
        <f>IF(E30=0," ",P30)</f>
        <v> </v>
      </c>
      <c r="L30" s="34"/>
      <c r="M30" s="39" t="str">
        <f>IF(O30=0," ",O30)</f>
        <v> </v>
      </c>
      <c r="O30" s="19" t="str">
        <f>IF(H30&gt;=I30,I30,H30)</f>
        <v> </v>
      </c>
      <c r="P30" s="19">
        <f>IF(O30=" ",0,(O30*1000)/25)</f>
        <v>0</v>
      </c>
      <c r="Q30" s="23"/>
      <c r="R30" s="23"/>
      <c r="S30" s="23"/>
      <c r="T30" s="22"/>
      <c r="U30" s="22"/>
      <c r="V30" s="22"/>
    </row>
    <row r="31" spans="2:22" s="4" customFormat="1" ht="1.5" customHeight="1">
      <c r="B31" s="2"/>
      <c r="C31" s="1"/>
      <c r="D31" s="1"/>
      <c r="E31" s="1"/>
      <c r="F31" s="1"/>
      <c r="G31" s="3"/>
      <c r="H31" s="2"/>
      <c r="I31" s="2"/>
      <c r="J31" s="2"/>
      <c r="K31" s="37"/>
      <c r="L31" s="1"/>
      <c r="M31" s="36"/>
      <c r="N31" s="14"/>
      <c r="O31" s="23"/>
      <c r="P31" s="19"/>
      <c r="Q31" s="23"/>
      <c r="R31" s="23"/>
      <c r="S31" s="23"/>
      <c r="T31" s="22"/>
      <c r="U31" s="22"/>
      <c r="V31" s="22"/>
    </row>
    <row r="32" spans="2:22" s="4" customFormat="1" ht="26.25" customHeight="1">
      <c r="B32" s="11">
        <v>5</v>
      </c>
      <c r="C32" s="11">
        <v>210506</v>
      </c>
      <c r="D32" s="30"/>
      <c r="E32" s="31"/>
      <c r="F32" s="32"/>
      <c r="G32" s="26"/>
      <c r="H32" s="33" t="str">
        <f>IF(F32=0," ",F32*D32)</f>
        <v> </v>
      </c>
      <c r="I32" s="33" t="str">
        <f>IF(E32=0," ",((E32*D32)/1000)*25)</f>
        <v> </v>
      </c>
      <c r="J32" s="7"/>
      <c r="K32" s="38" t="str">
        <f>IF(E32=0," ",P32)</f>
        <v> </v>
      </c>
      <c r="L32" s="34"/>
      <c r="M32" s="39" t="str">
        <f>IF(O32=0," ",O32)</f>
        <v> </v>
      </c>
      <c r="O32" s="19" t="str">
        <f>IF(H32&gt;=I32,I32,H32)</f>
        <v> </v>
      </c>
      <c r="P32" s="19">
        <f>IF(O32=" ",0,(O32*1000)/25)</f>
        <v>0</v>
      </c>
      <c r="Q32" s="23"/>
      <c r="R32" s="23"/>
      <c r="S32" s="23"/>
      <c r="T32" s="22"/>
      <c r="U32" s="22"/>
      <c r="V32" s="22"/>
    </row>
    <row r="33" spans="2:22" ht="1.5" customHeight="1">
      <c r="B33" s="2"/>
      <c r="C33" s="1"/>
      <c r="D33" s="1"/>
      <c r="E33" s="1"/>
      <c r="F33" s="1"/>
      <c r="G33" s="3"/>
      <c r="H33" s="2"/>
      <c r="I33" s="2"/>
      <c r="J33" s="2"/>
      <c r="K33" s="37"/>
      <c r="L33" s="1"/>
      <c r="M33" s="36"/>
      <c r="O33" s="23"/>
      <c r="P33" s="19"/>
      <c r="Q33" s="23"/>
      <c r="R33" s="23"/>
      <c r="S33" s="23"/>
      <c r="T33" s="22"/>
      <c r="U33" s="22"/>
      <c r="V33" s="22"/>
    </row>
    <row r="34" spans="2:22" s="4" customFormat="1" ht="26.25" customHeight="1">
      <c r="B34" s="11">
        <v>6</v>
      </c>
      <c r="C34" s="11">
        <v>210506</v>
      </c>
      <c r="D34" s="30"/>
      <c r="E34" s="31"/>
      <c r="F34" s="32"/>
      <c r="G34" s="26"/>
      <c r="H34" s="33" t="str">
        <f>IF(F34=0," ",F34*D34)</f>
        <v> </v>
      </c>
      <c r="I34" s="33" t="str">
        <f>IF(E34=0," ",((E34*D34)/1000)*25)</f>
        <v> </v>
      </c>
      <c r="J34" s="7"/>
      <c r="K34" s="38" t="str">
        <f>IF(E34=0," ",P34)</f>
        <v> </v>
      </c>
      <c r="L34" s="34"/>
      <c r="M34" s="39" t="str">
        <f>IF(O34=0," ",O34)</f>
        <v> </v>
      </c>
      <c r="O34" s="19" t="str">
        <f>IF(H34&gt;=I34,I34,H34)</f>
        <v> </v>
      </c>
      <c r="P34" s="19">
        <f>IF(O34=" ",0,(O34*1000)/25)</f>
        <v>0</v>
      </c>
      <c r="Q34" s="23"/>
      <c r="R34" s="23"/>
      <c r="S34" s="23"/>
      <c r="T34" s="22"/>
      <c r="U34" s="22"/>
      <c r="V34" s="22"/>
    </row>
    <row r="35" spans="2:22" ht="1.5" customHeight="1">
      <c r="B35" s="2"/>
      <c r="C35" s="1"/>
      <c r="D35" s="1"/>
      <c r="E35" s="1"/>
      <c r="F35" s="1"/>
      <c r="G35" s="25"/>
      <c r="H35" s="2"/>
      <c r="I35" s="2"/>
      <c r="J35" s="2"/>
      <c r="K35" s="37"/>
      <c r="L35" s="1"/>
      <c r="M35" s="36"/>
      <c r="O35" s="23"/>
      <c r="P35" s="19"/>
      <c r="Q35" s="23"/>
      <c r="R35" s="23"/>
      <c r="S35" s="23"/>
      <c r="T35" s="22"/>
      <c r="U35" s="22"/>
      <c r="V35" s="22"/>
    </row>
    <row r="36" spans="2:22" s="4" customFormat="1" ht="26.25" customHeight="1">
      <c r="B36" s="11">
        <v>7</v>
      </c>
      <c r="C36" s="11">
        <v>210506</v>
      </c>
      <c r="D36" s="30"/>
      <c r="E36" s="31"/>
      <c r="F36" s="32"/>
      <c r="G36" s="26"/>
      <c r="H36" s="33" t="str">
        <f>IF(F36=0," ",F36*D36)</f>
        <v> </v>
      </c>
      <c r="I36" s="33" t="str">
        <f>IF(E36=0," ",((E36*D36)/1000)*25)</f>
        <v> </v>
      </c>
      <c r="J36" s="7"/>
      <c r="K36" s="38" t="str">
        <f>IF(E36=0," ",P36)</f>
        <v> </v>
      </c>
      <c r="L36" s="34"/>
      <c r="M36" s="39" t="str">
        <f>IF(O36=0," ",O36)</f>
        <v> </v>
      </c>
      <c r="O36" s="19" t="str">
        <f>IF(H36&gt;=I36,I36,H36)</f>
        <v> </v>
      </c>
      <c r="P36" s="19">
        <f>IF(O36=" ",0,(O36*1000)/25)</f>
        <v>0</v>
      </c>
      <c r="Q36" s="23"/>
      <c r="R36" s="23"/>
      <c r="S36" s="23"/>
      <c r="T36" s="22"/>
      <c r="U36" s="22"/>
      <c r="V36" s="22"/>
    </row>
    <row r="37" spans="2:22" ht="1.5" customHeight="1">
      <c r="B37" s="2"/>
      <c r="C37" s="1"/>
      <c r="D37" s="1"/>
      <c r="E37" s="1"/>
      <c r="F37" s="1"/>
      <c r="G37" s="3"/>
      <c r="H37" s="2"/>
      <c r="I37" s="2"/>
      <c r="J37" s="2"/>
      <c r="K37" s="37"/>
      <c r="L37" s="1"/>
      <c r="M37" s="36"/>
      <c r="O37" s="23"/>
      <c r="P37" s="19"/>
      <c r="Q37" s="23"/>
      <c r="R37" s="23"/>
      <c r="S37" s="23"/>
      <c r="T37" s="22"/>
      <c r="U37" s="22"/>
      <c r="V37" s="22"/>
    </row>
    <row r="38" spans="2:22" s="4" customFormat="1" ht="26.25" customHeight="1">
      <c r="B38" s="11">
        <v>8</v>
      </c>
      <c r="C38" s="11">
        <v>210506</v>
      </c>
      <c r="D38" s="30"/>
      <c r="E38" s="31"/>
      <c r="F38" s="32"/>
      <c r="G38" s="26"/>
      <c r="H38" s="33" t="str">
        <f>IF(F38=0," ",F38*D38)</f>
        <v> </v>
      </c>
      <c r="I38" s="33" t="str">
        <f>IF(E38=0," ",((E38*D38)/1000)*25)</f>
        <v> </v>
      </c>
      <c r="J38" s="7"/>
      <c r="K38" s="38" t="str">
        <f>IF(E38=0," ",P38)</f>
        <v> </v>
      </c>
      <c r="L38" s="34"/>
      <c r="M38" s="39" t="str">
        <f>IF(O38=0," ",O38)</f>
        <v> </v>
      </c>
      <c r="O38" s="19" t="str">
        <f>IF(H38&gt;=I38,I38,H38)</f>
        <v> </v>
      </c>
      <c r="P38" s="19">
        <f>IF(O38=" ",0,(O38*1000)/25)</f>
        <v>0</v>
      </c>
      <c r="Q38" s="23"/>
      <c r="R38" s="23"/>
      <c r="S38" s="23"/>
      <c r="T38" s="22"/>
      <c r="U38" s="22"/>
      <c r="V38" s="22"/>
    </row>
    <row r="39" spans="2:22" s="4" customFormat="1" ht="1.5" customHeight="1">
      <c r="B39" s="2"/>
      <c r="C39" s="1"/>
      <c r="D39" s="1"/>
      <c r="E39" s="1"/>
      <c r="F39" s="1"/>
      <c r="G39" s="3"/>
      <c r="H39" s="2"/>
      <c r="I39" s="2"/>
      <c r="J39" s="2"/>
      <c r="K39" s="37"/>
      <c r="L39" s="1"/>
      <c r="M39" s="36"/>
      <c r="N39" s="14"/>
      <c r="O39" s="23"/>
      <c r="P39" s="19"/>
      <c r="Q39" s="23"/>
      <c r="R39" s="23"/>
      <c r="S39" s="23"/>
      <c r="T39" s="22"/>
      <c r="U39" s="22"/>
      <c r="V39" s="22"/>
    </row>
    <row r="40" spans="2:22" s="4" customFormat="1" ht="26.25" customHeight="1">
      <c r="B40" s="11">
        <v>9</v>
      </c>
      <c r="C40" s="11">
        <v>210506</v>
      </c>
      <c r="D40" s="30"/>
      <c r="E40" s="31"/>
      <c r="F40" s="32"/>
      <c r="G40" s="26"/>
      <c r="H40" s="33" t="str">
        <f>IF(F40=0," ",F40*D40)</f>
        <v> </v>
      </c>
      <c r="I40" s="33" t="str">
        <f>IF(E40=0," ",((E40*D40)/1000)*25)</f>
        <v> </v>
      </c>
      <c r="J40" s="7"/>
      <c r="K40" s="38" t="str">
        <f>IF(E40=0," ",P40)</f>
        <v> </v>
      </c>
      <c r="L40" s="34"/>
      <c r="M40" s="39" t="str">
        <f>IF(O40=0," ",O40)</f>
        <v> </v>
      </c>
      <c r="O40" s="19" t="str">
        <f>IF(H40&gt;=I40,I40,H40)</f>
        <v> </v>
      </c>
      <c r="P40" s="19">
        <f>IF(O40=" ",0,(O40*1000)/25)</f>
        <v>0</v>
      </c>
      <c r="Q40" s="23"/>
      <c r="R40" s="23"/>
      <c r="S40" s="23"/>
      <c r="T40" s="22"/>
      <c r="U40" s="22"/>
      <c r="V40" s="22"/>
    </row>
    <row r="41" spans="2:22" ht="1.5" customHeight="1">
      <c r="B41" s="2"/>
      <c r="C41" s="1"/>
      <c r="D41" s="1"/>
      <c r="E41" s="1"/>
      <c r="F41" s="1"/>
      <c r="G41" s="3"/>
      <c r="H41" s="2"/>
      <c r="I41" s="2"/>
      <c r="J41" s="2"/>
      <c r="K41" s="37"/>
      <c r="L41" s="1"/>
      <c r="M41" s="36"/>
      <c r="O41" s="23"/>
      <c r="P41" s="19"/>
      <c r="Q41" s="23"/>
      <c r="R41" s="23"/>
      <c r="S41" s="23"/>
      <c r="T41" s="22"/>
      <c r="U41" s="22"/>
      <c r="V41" s="22"/>
    </row>
    <row r="42" spans="2:22" s="4" customFormat="1" ht="26.25" customHeight="1">
      <c r="B42" s="11">
        <v>10</v>
      </c>
      <c r="C42" s="11">
        <v>210506</v>
      </c>
      <c r="D42" s="30"/>
      <c r="E42" s="31"/>
      <c r="F42" s="32"/>
      <c r="G42" s="26"/>
      <c r="H42" s="33" t="str">
        <f>IF(F42=0," ",F42*D42)</f>
        <v> </v>
      </c>
      <c r="I42" s="33" t="str">
        <f>IF(E42=0," ",((E42*D42)/1000)*25)</f>
        <v> </v>
      </c>
      <c r="J42" s="7"/>
      <c r="K42" s="38" t="str">
        <f>IF(E42=0," ",P42)</f>
        <v> </v>
      </c>
      <c r="L42" s="34"/>
      <c r="M42" s="39" t="str">
        <f>IF(O42=0," ",O42)</f>
        <v> </v>
      </c>
      <c r="O42" s="19" t="str">
        <f>IF(H42&gt;=I42,I42,H42)</f>
        <v> </v>
      </c>
      <c r="P42" s="19">
        <f>IF(O42=" ",0,(O42*1000)/25)</f>
        <v>0</v>
      </c>
      <c r="Q42" s="23"/>
      <c r="R42" s="23"/>
      <c r="S42" s="23"/>
      <c r="T42" s="22"/>
      <c r="U42" s="22"/>
      <c r="V42" s="22"/>
    </row>
    <row r="43" spans="13:19" s="4" customFormat="1" ht="12" customHeight="1">
      <c r="M43" s="5"/>
      <c r="O43" s="27"/>
      <c r="P43" s="27"/>
      <c r="Q43" s="27"/>
      <c r="R43" s="27"/>
      <c r="S43" s="27"/>
    </row>
    <row r="44" spans="9:13" s="4" customFormat="1" ht="34.5" customHeight="1" thickBot="1">
      <c r="I44" s="6"/>
      <c r="J44" s="6"/>
      <c r="K44" s="21" t="s">
        <v>17</v>
      </c>
      <c r="L44" s="8"/>
      <c r="M44" s="21" t="s">
        <v>18</v>
      </c>
    </row>
    <row r="45" spans="9:22" s="4" customFormat="1" ht="29.25" customHeight="1" thickBot="1">
      <c r="I45" s="6"/>
      <c r="J45" s="6"/>
      <c r="K45" s="10">
        <f>SUM(K24:K43)</f>
        <v>0</v>
      </c>
      <c r="L45" s="8"/>
      <c r="M45" s="9">
        <f>SUM(M24:M42)</f>
        <v>0</v>
      </c>
      <c r="N45" s="28"/>
      <c r="O45" s="28"/>
      <c r="P45" s="28"/>
      <c r="Q45" s="28"/>
      <c r="R45" s="28"/>
      <c r="S45" s="28"/>
      <c r="T45" s="28"/>
      <c r="U45" s="28"/>
      <c r="V45" s="28"/>
    </row>
    <row r="46" spans="2:22" s="4" customFormat="1" ht="14.25" customHeight="1">
      <c r="B46" s="29" t="s">
        <v>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2:22" s="4" customFormat="1" ht="14.25" customHeight="1">
      <c r="B47" s="29" t="s">
        <v>20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="4" customFormat="1" ht="14.25" customHeight="1"/>
  </sheetData>
  <sheetProtection password="D9E8" sheet="1"/>
  <mergeCells count="6">
    <mergeCell ref="B11:M11"/>
    <mergeCell ref="B13:M13"/>
    <mergeCell ref="B19:M19"/>
    <mergeCell ref="B5:M5"/>
    <mergeCell ref="B6:M6"/>
    <mergeCell ref="B15:C15"/>
  </mergeCells>
  <conditionalFormatting sqref="C25 C27 C29 C31 C33 C35 C37 C39 C41">
    <cfRule type="cellIs" priority="1" dxfId="1" operator="equal" stopIfTrue="1">
      <formula>"&lt;Selecteer&gt;"</formula>
    </cfRule>
  </conditionalFormatting>
  <hyperlinks>
    <hyperlink ref="B15" r:id="rId1" display="Meer informatie"/>
    <hyperlink ref="B15:C15" r:id="rId2" display="Meer informatie"/>
  </hyperlinks>
  <printOptions/>
  <pageMargins left="0.25" right="0.25" top="0.75" bottom="0.75" header="0.3" footer="0.3"/>
  <pageSetup fitToHeight="0" fitToWidth="1" horizontalDpi="600" verticalDpi="600" orientation="portrait" paperSize="9" scale="65" r:id="rId4"/>
  <colBreaks count="1" manualBreakCount="1">
    <brk id="14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Aling, B.M. (Bart)</dc:creator>
  <cp:keywords/>
  <dc:description/>
  <cp:lastModifiedBy>Aling, B.M. (Bart)</cp:lastModifiedBy>
  <cp:lastPrinted>2017-09-20T11:22:36Z</cp:lastPrinted>
  <dcterms:created xsi:type="dcterms:W3CDTF">2016-05-25T10:20:27Z</dcterms:created>
  <dcterms:modified xsi:type="dcterms:W3CDTF">2019-04-15T06:22:13Z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